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350" windowWidth="12840" windowHeight="6660"/>
  </bookViews>
  <sheets>
    <sheet name="Invest-Plan" sheetId="2" r:id="rId1"/>
  </sheets>
  <definedNames>
    <definedName name="_xlnm.Print_Area" localSheetId="0">'Invest-Plan'!$A$1:$D$93</definedName>
  </definedNames>
  <calcPr calcId="145621"/>
</workbook>
</file>

<file path=xl/calcChain.xml><?xml version="1.0" encoding="utf-8"?>
<calcChain xmlns="http://schemas.openxmlformats.org/spreadsheetml/2006/main">
  <c r="C17" i="2" l="1"/>
  <c r="C26" i="2"/>
  <c r="C35" i="2"/>
  <c r="C45" i="2"/>
  <c r="C46" i="2" s="1"/>
  <c r="C50" i="2" s="1"/>
  <c r="C62" i="2"/>
  <c r="C67" i="2"/>
  <c r="C68" i="2" s="1"/>
  <c r="C71" i="2" s="1"/>
  <c r="B17" i="2"/>
  <c r="B26" i="2"/>
  <c r="B35" i="2"/>
  <c r="B45" i="2"/>
  <c r="B46" i="2" s="1"/>
  <c r="B50" i="2" s="1"/>
  <c r="B62" i="2"/>
  <c r="B71" i="2"/>
  <c r="B67" i="2"/>
  <c r="C73" i="2" l="1"/>
  <c r="B73" i="2"/>
</calcChain>
</file>

<file path=xl/sharedStrings.xml><?xml version="1.0" encoding="utf-8"?>
<sst xmlns="http://schemas.openxmlformats.org/spreadsheetml/2006/main" count="92" uniqueCount="61">
  <si>
    <t>So sollte ein Kapitalbedarfsplan aussehen:</t>
  </si>
  <si>
    <t>Ihre Zahlen</t>
  </si>
  <si>
    <t>Beispiel</t>
  </si>
  <si>
    <t xml:space="preserve"> 1.  Investitionen</t>
  </si>
  <si>
    <t xml:space="preserve">      Grundstücke</t>
  </si>
  <si>
    <t>Euro</t>
  </si>
  <si>
    <t xml:space="preserve">      +   Gebäude</t>
  </si>
  <si>
    <t xml:space="preserve">      +   Umbaumaßnahmen</t>
  </si>
  <si>
    <t xml:space="preserve">      +   Maschinen, Geräte</t>
  </si>
  <si>
    <t xml:space="preserve">      +   Geschäfts - und Ladeneinrichtung</t>
  </si>
  <si>
    <t xml:space="preserve">      +   Fahrzeuge</t>
  </si>
  <si>
    <t xml:space="preserve"> =  Kapitalbedarf für Investitionen</t>
  </si>
  <si>
    <t xml:space="preserve"> 2.  Material - und Warenlager</t>
  </si>
  <si>
    <t xml:space="preserve">      voraussichtlicher Waren - /Materialeinsatz pro Jahr</t>
  </si>
  <si>
    <t xml:space="preserve">      durchschnittlicher Materialumschlag pro Jahr</t>
  </si>
  <si>
    <t xml:space="preserve"> =  Kapitalbedarf für Warenbestand*</t>
  </si>
  <si>
    <t xml:space="preserve"> 3.  Fertigwarenlager</t>
  </si>
  <si>
    <t xml:space="preserve">                                     Tage pro Jahr</t>
  </si>
  <si>
    <t xml:space="preserve"> =  Kapitalbedarf für Fertigwarenlager*</t>
  </si>
  <si>
    <t xml:space="preserve"> 4.  Betriebsmittel</t>
  </si>
  <si>
    <t xml:space="preserve">       Personalkosten</t>
  </si>
  <si>
    <t xml:space="preserve">       + Sachkosten ( z.B. in % vom Umsatz )</t>
  </si>
  <si>
    <t xml:space="preserve">       + Zinsen</t>
  </si>
  <si>
    <t xml:space="preserve">       + Privatentnahmen ( kalkulatorischer Unternehmerlohn )</t>
  </si>
  <si>
    <t xml:space="preserve">       : 360 Tage =</t>
  </si>
  <si>
    <t>Euro/Tag</t>
  </si>
  <si>
    <t xml:space="preserve">       x durschnittliche Dauer Produktion/Verkauf</t>
  </si>
  <si>
    <t>Tage</t>
  </si>
  <si>
    <t xml:space="preserve"> =  Kapitalbedarf zur Vorfinanzierung betriebl. &amp; privater Kosten*</t>
  </si>
  <si>
    <t xml:space="preserve"> 5. Gründungskosten</t>
  </si>
  <si>
    <t xml:space="preserve">       Beratungen</t>
  </si>
  <si>
    <t xml:space="preserve">       Anmeldungen/Genehmigungen/Eintragung ins Handelsregister</t>
  </si>
  <si>
    <t xml:space="preserve">       Notar</t>
  </si>
  <si>
    <t xml:space="preserve">      Gewerbeanmeldung</t>
  </si>
  <si>
    <t xml:space="preserve">      Aus- und Fortbildungskosten</t>
  </si>
  <si>
    <t xml:space="preserve">      Kautionen</t>
  </si>
  <si>
    <t xml:space="preserve">      Markteinführungskosten</t>
  </si>
  <si>
    <t xml:space="preserve"> = Gesamt</t>
  </si>
  <si>
    <t xml:space="preserve">       Geplanter Umsatz</t>
  </si>
  <si>
    <t xml:space="preserve">       - Barverkäufe</t>
  </si>
  <si>
    <t xml:space="preserve">       x durchschnittliches Zahlungsziel der Kunden</t>
  </si>
  <si>
    <t xml:space="preserve"> =  Kapitalbedarf zur Vorfinanzierung der Außenstände*</t>
  </si>
  <si>
    <t>* gerundet</t>
  </si>
  <si>
    <t>betriebliche Investitionen innerhalb der nächsten 24 Monate</t>
  </si>
  <si>
    <t>Mittelherkunft</t>
  </si>
  <si>
    <t>Eigenmitteleinsatz/Eigenleistung</t>
  </si>
  <si>
    <t>Zwischenfinanzierung/Inzahlungnahme</t>
  </si>
  <si>
    <t>Finanzierungsbedarf</t>
  </si>
  <si>
    <t>Finanzierungslaufzeit</t>
  </si>
  <si>
    <t xml:space="preserve">Gesamtinvestition </t>
  </si>
  <si>
    <t>Finanzierungswünsche</t>
  </si>
  <si>
    <t>Kapitalbildung und Ansparung für künftige Investitionen (&gt; 24 Monate )</t>
  </si>
  <si>
    <t>Wofür ? _______________________________   Wann ? __________________________    Wie viel? _______________________________________</t>
  </si>
  <si>
    <r>
      <t xml:space="preserve">      </t>
    </r>
    <r>
      <rPr>
        <u/>
        <sz val="11"/>
        <rFont val="Sparkasse Rg"/>
        <family val="2"/>
      </rPr>
      <t xml:space="preserve"> Voraussichtlicher Wareneinkauf x Lagerdauer</t>
    </r>
  </si>
  <si>
    <r>
      <t xml:space="preserve">       </t>
    </r>
    <r>
      <rPr>
        <u/>
        <sz val="11"/>
        <rFont val="Sparkasse Rg"/>
        <family val="2"/>
      </rPr>
      <t>Summe</t>
    </r>
  </si>
  <si>
    <r>
      <t xml:space="preserve">      </t>
    </r>
    <r>
      <rPr>
        <u/>
        <sz val="11"/>
        <rFont val="Sparkasse Rg"/>
        <family val="2"/>
      </rPr>
      <t>= Verkäufe auf Rechnung ( Ziel )</t>
    </r>
  </si>
  <si>
    <t>Investitionsplan / Kapitalbedarfsplan</t>
  </si>
  <si>
    <r>
      <rPr>
        <sz val="19.5"/>
        <color rgb="FFFF0000"/>
        <rFont val="Sparkasse Symbol"/>
        <charset val="2"/>
      </rPr>
      <t>S</t>
    </r>
    <r>
      <rPr>
        <sz val="19.5"/>
        <color rgb="FFFF0000"/>
        <rFont val="Sparkasse Rg"/>
        <family val="2"/>
      </rPr>
      <t xml:space="preserve"> Stadtsparkasse Schwedt</t>
    </r>
  </si>
  <si>
    <t xml:space="preserve">  Gesamter Kapitalbedarf</t>
  </si>
  <si>
    <t xml:space="preserve">Laufzeit:  _____________________     Zinsgestaltung:  _____________________     Zinssicherheit:  _____________________     </t>
  </si>
  <si>
    <t xml:space="preserve">Tilgungsgestaltung:  _____________________     Steuerliche Aspekte:  _____________________     Risikobegrenzung:  _____________________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</si>
</sst>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Sparkasse Rg"/>
      <family val="2"/>
    </font>
    <font>
      <sz val="10"/>
      <name val="Sparkasse Rg"/>
      <family val="2"/>
    </font>
    <font>
      <b/>
      <sz val="18"/>
      <name val="Sparkasse Rg"/>
      <family val="2"/>
    </font>
    <font>
      <b/>
      <sz val="11"/>
      <name val="Sparkasse Rg"/>
      <family val="2"/>
    </font>
    <font>
      <sz val="11"/>
      <name val="Sparkasse Rg"/>
      <family val="2"/>
    </font>
    <font>
      <b/>
      <i/>
      <sz val="11"/>
      <name val="Sparkasse Rg"/>
      <family val="2"/>
    </font>
    <font>
      <u/>
      <sz val="11"/>
      <name val="Sparkasse Rg"/>
      <family val="2"/>
    </font>
    <font>
      <sz val="11"/>
      <name val="Arial"/>
    </font>
    <font>
      <b/>
      <sz val="11"/>
      <name val="Arial"/>
      <family val="2"/>
    </font>
    <font>
      <sz val="12"/>
      <name val="Sparkasse Rg"/>
      <family val="2"/>
    </font>
    <font>
      <sz val="19.5"/>
      <color rgb="FFFF0000"/>
      <name val="Sparkasse Rg"/>
      <family val="2"/>
    </font>
    <font>
      <sz val="19.5"/>
      <color rgb="FFFF0000"/>
      <name val="Sparkasse Symbol"/>
      <charset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6" fillId="2" borderId="6" xfId="0" applyFont="1" applyFill="1" applyBorder="1"/>
    <xf numFmtId="0" fontId="4" fillId="2" borderId="6" xfId="0" applyFont="1" applyFill="1" applyBorder="1"/>
    <xf numFmtId="0" fontId="5" fillId="2" borderId="16" xfId="0" applyFont="1" applyFill="1" applyBorder="1"/>
    <xf numFmtId="0" fontId="2" fillId="2" borderId="6" xfId="0" applyFont="1" applyFill="1" applyBorder="1"/>
    <xf numFmtId="0" fontId="5" fillId="2" borderId="6" xfId="0" applyFont="1" applyFill="1" applyBorder="1" applyAlignment="1">
      <alignment horizontal="left"/>
    </xf>
    <xf numFmtId="0" fontId="5" fillId="2" borderId="19" xfId="0" applyFont="1" applyFill="1" applyBorder="1"/>
    <xf numFmtId="0" fontId="6" fillId="2" borderId="6" xfId="0" applyFont="1" applyFill="1" applyBorder="1" applyAlignment="1"/>
    <xf numFmtId="0" fontId="8" fillId="2" borderId="0" xfId="0" applyFont="1" applyFill="1" applyBorder="1"/>
    <xf numFmtId="0" fontId="6" fillId="2" borderId="22" xfId="0" applyFont="1" applyFill="1" applyBorder="1" applyAlignment="1"/>
    <xf numFmtId="0" fontId="6" fillId="2" borderId="23" xfId="0" applyFont="1" applyFill="1" applyBorder="1" applyAlignment="1"/>
    <xf numFmtId="0" fontId="5" fillId="2" borderId="6" xfId="0" applyFont="1" applyFill="1" applyBorder="1" applyAlignment="1"/>
    <xf numFmtId="0" fontId="2" fillId="2" borderId="25" xfId="0" applyFont="1" applyFill="1" applyBorder="1" applyAlignment="1"/>
    <xf numFmtId="0" fontId="4" fillId="2" borderId="6" xfId="0" applyFont="1" applyFill="1" applyBorder="1" applyAlignment="1"/>
    <xf numFmtId="0" fontId="1" fillId="2" borderId="27" xfId="0" applyFont="1" applyFill="1" applyBorder="1" applyAlignment="1"/>
    <xf numFmtId="0" fontId="4" fillId="2" borderId="16" xfId="0" applyFont="1" applyFill="1" applyBorder="1" applyAlignment="1"/>
    <xf numFmtId="0" fontId="1" fillId="2" borderId="29" xfId="0" applyFont="1" applyFill="1" applyBorder="1" applyAlignment="1"/>
    <xf numFmtId="0" fontId="5" fillId="2" borderId="29" xfId="0" applyFont="1" applyFill="1" applyBorder="1" applyAlignment="1">
      <alignment horizontal="right"/>
    </xf>
    <xf numFmtId="0" fontId="5" fillId="2" borderId="33" xfId="0" applyFont="1" applyFill="1" applyBorder="1"/>
    <xf numFmtId="0" fontId="5" fillId="2" borderId="4" xfId="0" applyFont="1" applyFill="1" applyBorder="1"/>
    <xf numFmtId="0" fontId="4" fillId="2" borderId="34" xfId="0" applyFont="1" applyFill="1" applyBorder="1"/>
    <xf numFmtId="0" fontId="5" fillId="2" borderId="23" xfId="0" applyFont="1" applyFill="1" applyBorder="1"/>
    <xf numFmtId="0" fontId="5" fillId="2" borderId="22" xfId="0" applyFont="1" applyFill="1" applyBorder="1"/>
    <xf numFmtId="0" fontId="2" fillId="2" borderId="29" xfId="0" applyFont="1" applyFill="1" applyBorder="1"/>
    <xf numFmtId="0" fontId="8" fillId="2" borderId="33" xfId="0" applyFont="1" applyFill="1" applyBorder="1"/>
    <xf numFmtId="0" fontId="8" fillId="2" borderId="4" xfId="0" applyFont="1" applyFill="1" applyBorder="1"/>
    <xf numFmtId="0" fontId="9" fillId="2" borderId="33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29" xfId="0" applyFont="1" applyFill="1" applyBorder="1"/>
    <xf numFmtId="0" fontId="3" fillId="2" borderId="21" xfId="0" applyFont="1" applyFill="1" applyBorder="1" applyAlignment="1">
      <alignment horizontal="center"/>
    </xf>
    <xf numFmtId="0" fontId="0" fillId="2" borderId="0" xfId="0" applyFill="1"/>
    <xf numFmtId="0" fontId="0" fillId="2" borderId="33" xfId="0" applyFill="1" applyBorder="1"/>
    <xf numFmtId="0" fontId="6" fillId="2" borderId="33" xfId="0" applyFont="1" applyFill="1" applyBorder="1" applyAlignment="1"/>
    <xf numFmtId="0" fontId="6" fillId="2" borderId="5" xfId="0" applyFont="1" applyFill="1" applyBorder="1" applyAlignment="1"/>
    <xf numFmtId="0" fontId="2" fillId="2" borderId="33" xfId="0" applyFont="1" applyFill="1" applyBorder="1" applyAlignment="1"/>
    <xf numFmtId="0" fontId="2" fillId="2" borderId="24" xfId="0" applyFont="1" applyFill="1" applyBorder="1" applyAlignment="1"/>
    <xf numFmtId="0" fontId="2" fillId="2" borderId="35" xfId="0" applyFont="1" applyFill="1" applyBorder="1" applyAlignment="1"/>
    <xf numFmtId="0" fontId="1" fillId="2" borderId="33" xfId="0" applyFont="1" applyFill="1" applyBorder="1" applyAlignment="1"/>
    <xf numFmtId="0" fontId="1" fillId="2" borderId="36" xfId="0" applyFont="1" applyFill="1" applyBorder="1" applyAlignment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7" xfId="0" applyFont="1" applyFill="1" applyBorder="1" applyAlignment="1"/>
    <xf numFmtId="0" fontId="5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4" fillId="2" borderId="19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37" xfId="0" applyFont="1" applyFill="1" applyBorder="1"/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5" fillId="2" borderId="11" xfId="0" applyNumberFormat="1" applyFont="1" applyFill="1" applyBorder="1"/>
    <xf numFmtId="4" fontId="5" fillId="2" borderId="13" xfId="0" applyNumberFormat="1" applyFont="1" applyFill="1" applyBorder="1"/>
    <xf numFmtId="4" fontId="4" fillId="2" borderId="15" xfId="0" applyNumberFormat="1" applyFont="1" applyFill="1" applyBorder="1"/>
    <xf numFmtId="4" fontId="5" fillId="2" borderId="18" xfId="0" applyNumberFormat="1" applyFont="1" applyFill="1" applyBorder="1"/>
    <xf numFmtId="4" fontId="2" fillId="2" borderId="9" xfId="0" applyNumberFormat="1" applyFont="1" applyFill="1" applyBorder="1"/>
    <xf numFmtId="4" fontId="8" fillId="2" borderId="20" xfId="0" applyNumberFormat="1" applyFont="1" applyFill="1" applyBorder="1"/>
    <xf numFmtId="4" fontId="6" fillId="2" borderId="9" xfId="0" applyNumberFormat="1" applyFont="1" applyFill="1" applyBorder="1" applyAlignment="1"/>
    <xf numFmtId="4" fontId="6" fillId="2" borderId="11" xfId="0" applyNumberFormat="1" applyFont="1" applyFill="1" applyBorder="1" applyAlignment="1"/>
    <xf numFmtId="4" fontId="5" fillId="2" borderId="13" xfId="0" applyNumberFormat="1" applyFont="1" applyFill="1" applyBorder="1" applyAlignment="1"/>
    <xf numFmtId="4" fontId="4" fillId="2" borderId="26" xfId="0" applyNumberFormat="1" applyFont="1" applyFill="1" applyBorder="1" applyAlignment="1"/>
    <xf numFmtId="4" fontId="4" fillId="2" borderId="28" xfId="0" applyNumberFormat="1" applyFont="1" applyFill="1" applyBorder="1" applyAlignment="1"/>
    <xf numFmtId="4" fontId="5" fillId="2" borderId="20" xfId="0" applyNumberFormat="1" applyFont="1" applyFill="1" applyBorder="1"/>
    <xf numFmtId="4" fontId="5" fillId="2" borderId="0" xfId="0" applyNumberFormat="1" applyFont="1" applyFill="1" applyBorder="1"/>
    <xf numFmtId="4" fontId="4" fillId="2" borderId="32" xfId="0" applyNumberFormat="1" applyFont="1" applyFill="1" applyBorder="1"/>
    <xf numFmtId="4" fontId="5" fillId="3" borderId="10" xfId="0" applyNumberFormat="1" applyFont="1" applyFill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4" fontId="5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4" fillId="3" borderId="38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40" xfId="0" applyFont="1" applyFill="1" applyBorder="1"/>
    <xf numFmtId="0" fontId="5" fillId="3" borderId="41" xfId="0" applyFont="1" applyFill="1" applyBorder="1"/>
    <xf numFmtId="0" fontId="5" fillId="2" borderId="27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4" fontId="5" fillId="3" borderId="42" xfId="0" applyNumberFormat="1" applyFont="1" applyFill="1" applyBorder="1" applyAlignment="1">
      <alignment horizontal="right"/>
    </xf>
    <xf numFmtId="4" fontId="2" fillId="3" borderId="30" xfId="0" applyNumberFormat="1" applyFont="1" applyFill="1" applyBorder="1" applyAlignment="1">
      <alignment horizontal="right"/>
    </xf>
    <xf numFmtId="4" fontId="5" fillId="3" borderId="43" xfId="0" applyNumberFormat="1" applyFont="1" applyFill="1" applyBorder="1" applyAlignment="1">
      <alignment horizontal="right"/>
    </xf>
    <xf numFmtId="4" fontId="8" fillId="3" borderId="30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4" fontId="4" fillId="3" borderId="44" xfId="0" applyNumberFormat="1" applyFont="1" applyFill="1" applyBorder="1" applyAlignment="1">
      <alignment horizontal="right"/>
    </xf>
    <xf numFmtId="4" fontId="4" fillId="3" borderId="42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5" fillId="2" borderId="3" xfId="0" applyNumberFormat="1" applyFont="1" applyFill="1" applyBorder="1"/>
    <xf numFmtId="0" fontId="5" fillId="3" borderId="45" xfId="0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 applyAlignment="1"/>
    <xf numFmtId="0" fontId="13" fillId="2" borderId="33" xfId="0" applyFont="1" applyFill="1" applyBorder="1" applyAlignment="1"/>
    <xf numFmtId="3" fontId="5" fillId="2" borderId="10" xfId="0" applyNumberFormat="1" applyFont="1" applyFill="1" applyBorder="1"/>
    <xf numFmtId="3" fontId="5" fillId="2" borderId="1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19" zoomScaleNormal="100" zoomScaleSheetLayoutView="100" workbookViewId="0">
      <selection activeCell="K27" sqref="K27"/>
    </sheetView>
  </sheetViews>
  <sheetFormatPr baseColWidth="10" defaultRowHeight="12.75" x14ac:dyDescent="0.2"/>
  <cols>
    <col min="1" max="1" width="101.28515625" style="37" customWidth="1"/>
    <col min="2" max="3" width="16.7109375" style="37" customWidth="1"/>
    <col min="4" max="4" width="10" style="37" bestFit="1" customWidth="1"/>
    <col min="5" max="5" width="0.28515625" style="37" hidden="1" customWidth="1"/>
    <col min="6" max="6" width="9.5703125" style="37" customWidth="1"/>
    <col min="7" max="8" width="11.42578125" style="37" hidden="1" customWidth="1"/>
    <col min="9" max="16384" width="11.42578125" style="37"/>
  </cols>
  <sheetData>
    <row r="1" spans="1:6" ht="46.5" thickBot="1" x14ac:dyDescent="0.25">
      <c r="A1" s="53" t="s">
        <v>57</v>
      </c>
      <c r="B1" s="52"/>
      <c r="C1" s="52"/>
      <c r="D1" s="52"/>
      <c r="E1" s="52"/>
    </row>
    <row r="2" spans="1:6" ht="12.75" customHeight="1" thickBot="1" x14ac:dyDescent="0.25">
      <c r="A2" s="1"/>
      <c r="B2" s="1"/>
      <c r="C2" s="1"/>
      <c r="D2" s="1"/>
      <c r="E2" s="2"/>
    </row>
    <row r="3" spans="1:6" ht="30" customHeight="1" x14ac:dyDescent="0.3">
      <c r="A3" s="85" t="s">
        <v>56</v>
      </c>
      <c r="B3" s="86"/>
      <c r="C3" s="86"/>
      <c r="D3" s="86"/>
      <c r="E3" s="36"/>
      <c r="F3" s="87"/>
    </row>
    <row r="4" spans="1:6" ht="20.25" customHeight="1" thickBot="1" x14ac:dyDescent="0.25">
      <c r="A4" s="3"/>
      <c r="B4" s="3"/>
      <c r="C4" s="3"/>
      <c r="D4" s="3"/>
      <c r="E4" s="1"/>
      <c r="F4" s="87"/>
    </row>
    <row r="5" spans="1:6" ht="18" customHeight="1" x14ac:dyDescent="0.2">
      <c r="A5" s="56" t="s">
        <v>0</v>
      </c>
      <c r="B5" s="88" t="s">
        <v>1</v>
      </c>
      <c r="C5" s="89" t="s">
        <v>2</v>
      </c>
      <c r="D5" s="90"/>
      <c r="E5" s="4"/>
      <c r="F5" s="38"/>
    </row>
    <row r="6" spans="1:6" ht="5.25" customHeight="1" x14ac:dyDescent="0.2">
      <c r="A6" s="91"/>
      <c r="B6" s="92"/>
      <c r="C6" s="64"/>
      <c r="D6" s="93"/>
      <c r="E6" s="4"/>
      <c r="F6" s="38"/>
    </row>
    <row r="7" spans="1:6" ht="15.75" x14ac:dyDescent="0.25">
      <c r="A7" s="7" t="s">
        <v>3</v>
      </c>
      <c r="B7" s="83"/>
      <c r="C7" s="65"/>
      <c r="D7" s="57"/>
      <c r="E7" s="4"/>
      <c r="F7" s="38"/>
    </row>
    <row r="8" spans="1:6" ht="3" customHeight="1" x14ac:dyDescent="0.2">
      <c r="A8" s="5"/>
      <c r="B8" s="83"/>
      <c r="C8" s="65"/>
      <c r="D8" s="57"/>
      <c r="E8" s="4"/>
      <c r="F8" s="38"/>
    </row>
    <row r="9" spans="1:6" ht="14.25" x14ac:dyDescent="0.2">
      <c r="A9" s="5" t="s">
        <v>4</v>
      </c>
      <c r="B9" s="80"/>
      <c r="C9" s="66">
        <v>0</v>
      </c>
      <c r="D9" s="57" t="s">
        <v>5</v>
      </c>
      <c r="E9" s="4"/>
      <c r="F9" s="38"/>
    </row>
    <row r="10" spans="1:6" ht="14.25" x14ac:dyDescent="0.2">
      <c r="A10" s="5" t="s">
        <v>6</v>
      </c>
      <c r="B10" s="81"/>
      <c r="C10" s="67">
        <v>0</v>
      </c>
      <c r="D10" s="57" t="s">
        <v>5</v>
      </c>
      <c r="E10" s="4"/>
      <c r="F10" s="38"/>
    </row>
    <row r="11" spans="1:6" ht="14.25" x14ac:dyDescent="0.2">
      <c r="A11" s="5" t="s">
        <v>7</v>
      </c>
      <c r="B11" s="81"/>
      <c r="C11" s="67">
        <v>10000</v>
      </c>
      <c r="D11" s="57" t="s">
        <v>5</v>
      </c>
      <c r="E11" s="4"/>
      <c r="F11" s="38"/>
    </row>
    <row r="12" spans="1:6" ht="14.25" x14ac:dyDescent="0.2">
      <c r="A12" s="5" t="s">
        <v>8</v>
      </c>
      <c r="B12" s="81"/>
      <c r="C12" s="67">
        <v>30000</v>
      </c>
      <c r="D12" s="57" t="s">
        <v>5</v>
      </c>
      <c r="E12" s="4"/>
      <c r="F12" s="38"/>
    </row>
    <row r="13" spans="1:6" ht="14.25" x14ac:dyDescent="0.2">
      <c r="A13" s="5" t="s">
        <v>9</v>
      </c>
      <c r="B13" s="81"/>
      <c r="C13" s="67">
        <v>10000</v>
      </c>
      <c r="D13" s="57" t="s">
        <v>5</v>
      </c>
      <c r="E13" s="4"/>
      <c r="F13" s="38"/>
    </row>
    <row r="14" spans="1:6" ht="14.25" x14ac:dyDescent="0.2">
      <c r="A14" s="5" t="s">
        <v>10</v>
      </c>
      <c r="B14" s="81"/>
      <c r="C14" s="67">
        <v>20000</v>
      </c>
      <c r="D14" s="57" t="s">
        <v>5</v>
      </c>
      <c r="E14" s="4"/>
      <c r="F14" s="38"/>
    </row>
    <row r="15" spans="1:6" ht="6.75" customHeight="1" x14ac:dyDescent="0.2">
      <c r="A15" s="5"/>
      <c r="B15" s="83"/>
      <c r="C15" s="65"/>
      <c r="D15" s="57"/>
      <c r="E15" s="4"/>
      <c r="F15" s="38"/>
    </row>
    <row r="16" spans="1:6" ht="4.5" customHeight="1" x14ac:dyDescent="0.2">
      <c r="A16" s="5"/>
      <c r="B16" s="83"/>
      <c r="C16" s="65"/>
      <c r="D16" s="57"/>
      <c r="E16" s="4"/>
      <c r="F16" s="38"/>
    </row>
    <row r="17" spans="1:6" ht="15" thickBot="1" x14ac:dyDescent="0.25">
      <c r="A17" s="8" t="s">
        <v>11</v>
      </c>
      <c r="B17" s="82">
        <f>B9+B10+B11+B12+B13+B14</f>
        <v>0</v>
      </c>
      <c r="C17" s="68">
        <f>C9+C10+C11+C12+C13+C14</f>
        <v>70000</v>
      </c>
      <c r="D17" s="58" t="s">
        <v>5</v>
      </c>
      <c r="E17" s="4"/>
      <c r="F17" s="38"/>
    </row>
    <row r="18" spans="1:6" ht="15.75" thickTop="1" thickBot="1" x14ac:dyDescent="0.25">
      <c r="A18" s="9"/>
      <c r="B18" s="97"/>
      <c r="C18" s="69"/>
      <c r="D18" s="59"/>
      <c r="E18" s="4"/>
      <c r="F18" s="38"/>
    </row>
    <row r="19" spans="1:6" ht="9.75" customHeight="1" x14ac:dyDescent="0.2">
      <c r="A19" s="10"/>
      <c r="B19" s="98"/>
      <c r="C19" s="70"/>
      <c r="D19" s="60"/>
      <c r="E19" s="4"/>
      <c r="F19" s="38"/>
    </row>
    <row r="20" spans="1:6" ht="15.75" x14ac:dyDescent="0.25">
      <c r="A20" s="7" t="s">
        <v>12</v>
      </c>
      <c r="B20" s="83"/>
      <c r="C20" s="65"/>
      <c r="D20" s="57"/>
      <c r="E20" s="4"/>
      <c r="F20" s="38"/>
    </row>
    <row r="21" spans="1:6" ht="6.75" customHeight="1" x14ac:dyDescent="0.2">
      <c r="A21" s="5"/>
      <c r="B21" s="83"/>
      <c r="C21" s="65"/>
      <c r="D21" s="57"/>
      <c r="E21" s="4"/>
      <c r="F21" s="38"/>
    </row>
    <row r="22" spans="1:6" ht="14.25" x14ac:dyDescent="0.2">
      <c r="A22" s="5" t="s">
        <v>13</v>
      </c>
      <c r="B22" s="80"/>
      <c r="C22" s="66">
        <v>43000</v>
      </c>
      <c r="D22" s="57" t="s">
        <v>5</v>
      </c>
      <c r="E22" s="4"/>
      <c r="F22" s="38"/>
    </row>
    <row r="23" spans="1:6" ht="14.25" x14ac:dyDescent="0.2">
      <c r="A23" s="5" t="s">
        <v>14</v>
      </c>
      <c r="B23" s="81"/>
      <c r="C23" s="67">
        <v>2.4</v>
      </c>
      <c r="D23" s="57"/>
      <c r="E23" s="4"/>
      <c r="F23" s="38"/>
    </row>
    <row r="24" spans="1:6" ht="6.75" customHeight="1" x14ac:dyDescent="0.2">
      <c r="A24" s="5"/>
      <c r="B24" s="83"/>
      <c r="C24" s="65"/>
      <c r="D24" s="57"/>
      <c r="E24" s="4"/>
      <c r="F24" s="38"/>
    </row>
    <row r="25" spans="1:6" ht="6" customHeight="1" x14ac:dyDescent="0.2">
      <c r="A25" s="5"/>
      <c r="B25" s="83"/>
      <c r="C25" s="65"/>
      <c r="D25" s="57"/>
      <c r="E25" s="4"/>
      <c r="F25" s="38"/>
    </row>
    <row r="26" spans="1:6" ht="15" thickBot="1" x14ac:dyDescent="0.25">
      <c r="A26" s="8" t="s">
        <v>15</v>
      </c>
      <c r="B26" s="82" t="e">
        <f>ROUNDUP(B22/B23, -3)</f>
        <v>#DIV/0!</v>
      </c>
      <c r="C26" s="68">
        <f>ROUNDUP(C22/C23,-3)</f>
        <v>18000</v>
      </c>
      <c r="D26" s="58" t="s">
        <v>5</v>
      </c>
      <c r="E26" s="4"/>
      <c r="F26" s="38"/>
    </row>
    <row r="27" spans="1:6" ht="15.75" thickTop="1" thickBot="1" x14ac:dyDescent="0.25">
      <c r="A27" s="9"/>
      <c r="B27" s="97"/>
      <c r="C27" s="69"/>
      <c r="D27" s="59"/>
      <c r="E27" s="4"/>
      <c r="F27" s="38"/>
    </row>
    <row r="28" spans="1:6" ht="8.25" customHeight="1" x14ac:dyDescent="0.2">
      <c r="A28" s="5"/>
      <c r="B28" s="83"/>
      <c r="C28" s="65"/>
      <c r="D28" s="57"/>
      <c r="E28" s="4"/>
      <c r="F28" s="38"/>
    </row>
    <row r="29" spans="1:6" ht="15.75" x14ac:dyDescent="0.25">
      <c r="A29" s="7" t="s">
        <v>16</v>
      </c>
      <c r="B29" s="83"/>
      <c r="C29" s="65"/>
      <c r="D29" s="57"/>
      <c r="E29" s="4"/>
      <c r="F29" s="38"/>
    </row>
    <row r="30" spans="1:6" ht="7.5" customHeight="1" x14ac:dyDescent="0.2">
      <c r="A30" s="5"/>
      <c r="B30" s="83"/>
      <c r="C30" s="65"/>
      <c r="D30" s="57"/>
      <c r="E30" s="4"/>
      <c r="F30" s="38"/>
    </row>
    <row r="31" spans="1:6" ht="14.25" x14ac:dyDescent="0.2">
      <c r="A31" s="5" t="s">
        <v>53</v>
      </c>
      <c r="B31" s="80"/>
      <c r="C31" s="66">
        <v>360000</v>
      </c>
      <c r="D31" s="57"/>
      <c r="E31" s="4"/>
      <c r="F31" s="38"/>
    </row>
    <row r="32" spans="1:6" ht="14.25" x14ac:dyDescent="0.2">
      <c r="A32" s="11" t="s">
        <v>17</v>
      </c>
      <c r="B32" s="83"/>
      <c r="C32" s="65">
        <v>360</v>
      </c>
      <c r="D32" s="57"/>
      <c r="E32" s="4"/>
      <c r="F32" s="38"/>
    </row>
    <row r="33" spans="1:6" ht="11.25" customHeight="1" x14ac:dyDescent="0.2">
      <c r="A33" s="5"/>
      <c r="B33" s="83"/>
      <c r="C33" s="65"/>
      <c r="D33" s="57"/>
      <c r="E33" s="4"/>
      <c r="F33" s="38"/>
    </row>
    <row r="34" spans="1:6" ht="14.25" hidden="1" x14ac:dyDescent="0.2">
      <c r="A34" s="5"/>
      <c r="B34" s="83"/>
      <c r="C34" s="65"/>
      <c r="D34" s="57"/>
      <c r="E34" s="4"/>
      <c r="F34" s="38"/>
    </row>
    <row r="35" spans="1:6" ht="15" thickBot="1" x14ac:dyDescent="0.25">
      <c r="A35" s="8" t="s">
        <v>18</v>
      </c>
      <c r="B35" s="82" t="e">
        <f>B31/B32</f>
        <v>#DIV/0!</v>
      </c>
      <c r="C35" s="68">
        <f>C31/C32</f>
        <v>1000</v>
      </c>
      <c r="D35" s="58" t="s">
        <v>5</v>
      </c>
      <c r="E35" s="4"/>
      <c r="F35" s="38"/>
    </row>
    <row r="36" spans="1:6" ht="15.75" thickTop="1" thickBot="1" x14ac:dyDescent="0.25">
      <c r="A36" s="9"/>
      <c r="B36" s="97"/>
      <c r="C36" s="69"/>
      <c r="D36" s="59"/>
      <c r="E36" s="4"/>
      <c r="F36" s="38"/>
    </row>
    <row r="37" spans="1:6" ht="14.25" x14ac:dyDescent="0.2">
      <c r="A37" s="5"/>
      <c r="B37" s="83"/>
      <c r="C37" s="65"/>
      <c r="D37" s="57"/>
      <c r="E37" s="4"/>
      <c r="F37" s="38"/>
    </row>
    <row r="38" spans="1:6" ht="15.75" x14ac:dyDescent="0.25">
      <c r="A38" s="7" t="s">
        <v>19</v>
      </c>
      <c r="B38" s="83"/>
      <c r="C38" s="65"/>
      <c r="D38" s="57"/>
      <c r="E38" s="4"/>
      <c r="F38" s="38"/>
    </row>
    <row r="39" spans="1:6" ht="14.25" x14ac:dyDescent="0.2">
      <c r="A39" s="5"/>
      <c r="B39" s="83"/>
      <c r="C39" s="65"/>
      <c r="D39" s="57"/>
      <c r="E39" s="4"/>
      <c r="F39" s="38"/>
    </row>
    <row r="40" spans="1:6" ht="14.25" x14ac:dyDescent="0.2">
      <c r="A40" s="5" t="s">
        <v>20</v>
      </c>
      <c r="B40" s="80"/>
      <c r="C40" s="66">
        <v>68000</v>
      </c>
      <c r="D40" s="57" t="s">
        <v>5</v>
      </c>
      <c r="E40" s="4"/>
      <c r="F40" s="38"/>
    </row>
    <row r="41" spans="1:6" ht="14.25" x14ac:dyDescent="0.2">
      <c r="A41" s="5" t="s">
        <v>21</v>
      </c>
      <c r="B41" s="81"/>
      <c r="C41" s="67">
        <v>36000</v>
      </c>
      <c r="D41" s="57" t="s">
        <v>5</v>
      </c>
      <c r="E41" s="4"/>
      <c r="F41" s="38"/>
    </row>
    <row r="42" spans="1:6" ht="14.25" x14ac:dyDescent="0.2">
      <c r="A42" s="5" t="s">
        <v>22</v>
      </c>
      <c r="B42" s="81"/>
      <c r="C42" s="67">
        <v>4000</v>
      </c>
      <c r="D42" s="57" t="s">
        <v>5</v>
      </c>
      <c r="E42" s="4"/>
      <c r="F42" s="38"/>
    </row>
    <row r="43" spans="1:6" ht="14.25" x14ac:dyDescent="0.2">
      <c r="A43" s="5" t="s">
        <v>23</v>
      </c>
      <c r="B43" s="81"/>
      <c r="C43" s="67">
        <v>50000</v>
      </c>
      <c r="D43" s="57" t="s">
        <v>5</v>
      </c>
      <c r="E43" s="4"/>
      <c r="F43" s="38"/>
    </row>
    <row r="44" spans="1:6" ht="14.25" x14ac:dyDescent="0.2">
      <c r="A44" s="5"/>
      <c r="B44" s="83"/>
      <c r="C44" s="64"/>
      <c r="D44" s="57"/>
      <c r="E44" s="4"/>
      <c r="F44" s="38"/>
    </row>
    <row r="45" spans="1:6" ht="14.25" x14ac:dyDescent="0.2">
      <c r="A45" s="5" t="s">
        <v>54</v>
      </c>
      <c r="B45" s="80">
        <f>B40+B41+B42+B43</f>
        <v>0</v>
      </c>
      <c r="C45" s="66">
        <f>C40+C41+C42+C43</f>
        <v>158000</v>
      </c>
      <c r="D45" s="57" t="s">
        <v>5</v>
      </c>
      <c r="E45" s="4"/>
      <c r="F45" s="38"/>
    </row>
    <row r="46" spans="1:6" ht="14.25" x14ac:dyDescent="0.2">
      <c r="A46" s="5" t="s">
        <v>24</v>
      </c>
      <c r="B46" s="81">
        <f>B45/360</f>
        <v>0</v>
      </c>
      <c r="C46" s="67">
        <f>C45/360</f>
        <v>438.88888888888891</v>
      </c>
      <c r="D46" s="57" t="s">
        <v>25</v>
      </c>
      <c r="E46" s="4"/>
      <c r="F46" s="38"/>
    </row>
    <row r="47" spans="1:6" ht="14.25" x14ac:dyDescent="0.2">
      <c r="A47" s="5" t="s">
        <v>26</v>
      </c>
      <c r="B47" s="81"/>
      <c r="C47" s="67">
        <v>20</v>
      </c>
      <c r="D47" s="57" t="s">
        <v>27</v>
      </c>
      <c r="E47" s="4"/>
      <c r="F47" s="38"/>
    </row>
    <row r="48" spans="1:6" ht="9" customHeight="1" x14ac:dyDescent="0.2">
      <c r="A48" s="5"/>
      <c r="B48" s="83"/>
      <c r="C48" s="65"/>
      <c r="D48" s="57"/>
      <c r="E48" s="4"/>
      <c r="F48" s="38"/>
    </row>
    <row r="49" spans="1:8" ht="3.75" customHeight="1" x14ac:dyDescent="0.2">
      <c r="A49" s="5"/>
      <c r="B49" s="83"/>
      <c r="C49" s="65"/>
      <c r="D49" s="57"/>
      <c r="E49" s="4"/>
      <c r="F49" s="38"/>
    </row>
    <row r="50" spans="1:8" ht="15" thickBot="1" x14ac:dyDescent="0.25">
      <c r="A50" s="8" t="s">
        <v>28</v>
      </c>
      <c r="B50" s="82">
        <f>ROUND(B46*B47,-3)</f>
        <v>0</v>
      </c>
      <c r="C50" s="68">
        <f>ROUND(C46*C47,-3)</f>
        <v>9000</v>
      </c>
      <c r="D50" s="58" t="s">
        <v>5</v>
      </c>
      <c r="E50" s="4"/>
      <c r="F50" s="38"/>
    </row>
    <row r="51" spans="1:8" ht="15.75" thickTop="1" thickBot="1" x14ac:dyDescent="0.25">
      <c r="A51" s="9"/>
      <c r="B51" s="97"/>
      <c r="C51" s="69"/>
      <c r="D51" s="59"/>
      <c r="E51" s="4"/>
      <c r="F51" s="38"/>
    </row>
    <row r="52" spans="1:8" ht="14.25" x14ac:dyDescent="0.2">
      <c r="A52" s="12"/>
      <c r="B52" s="99"/>
      <c r="C52" s="71"/>
      <c r="D52" s="61"/>
      <c r="E52" s="4"/>
      <c r="F52" s="38"/>
    </row>
    <row r="53" spans="1:8" ht="15.75" x14ac:dyDescent="0.25">
      <c r="A53" s="13" t="s">
        <v>29</v>
      </c>
      <c r="B53" s="100"/>
      <c r="C53" s="72"/>
      <c r="D53" s="62"/>
      <c r="E53" s="15"/>
      <c r="F53" s="39"/>
      <c r="G53" s="16"/>
      <c r="H53" s="40"/>
    </row>
    <row r="54" spans="1:8" ht="3.75" customHeight="1" x14ac:dyDescent="0.25">
      <c r="A54" s="13"/>
      <c r="B54" s="101"/>
      <c r="C54" s="73"/>
      <c r="D54" s="62"/>
      <c r="E54" s="15"/>
      <c r="F54" s="39"/>
      <c r="G54" s="16"/>
      <c r="H54" s="40"/>
    </row>
    <row r="55" spans="1:8" ht="14.25" x14ac:dyDescent="0.2">
      <c r="A55" s="17" t="s">
        <v>30</v>
      </c>
      <c r="B55" s="81"/>
      <c r="C55" s="74"/>
      <c r="D55" s="57" t="s">
        <v>5</v>
      </c>
      <c r="E55" s="18"/>
      <c r="F55" s="41"/>
      <c r="G55" s="42"/>
      <c r="H55" s="43"/>
    </row>
    <row r="56" spans="1:8" ht="14.25" x14ac:dyDescent="0.2">
      <c r="A56" s="17" t="s">
        <v>31</v>
      </c>
      <c r="B56" s="81"/>
      <c r="C56" s="74"/>
      <c r="D56" s="57" t="s">
        <v>5</v>
      </c>
      <c r="E56" s="18"/>
      <c r="F56" s="41"/>
      <c r="G56" s="42"/>
      <c r="H56" s="43"/>
    </row>
    <row r="57" spans="1:8" ht="14.25" x14ac:dyDescent="0.2">
      <c r="A57" s="17" t="s">
        <v>32</v>
      </c>
      <c r="B57" s="81"/>
      <c r="C57" s="74"/>
      <c r="D57" s="57" t="s">
        <v>5</v>
      </c>
      <c r="E57" s="18"/>
      <c r="F57" s="41"/>
      <c r="G57" s="42"/>
      <c r="H57" s="43"/>
    </row>
    <row r="58" spans="1:8" ht="14.25" x14ac:dyDescent="0.2">
      <c r="A58" s="17" t="s">
        <v>33</v>
      </c>
      <c r="B58" s="81"/>
      <c r="C58" s="74"/>
      <c r="D58" s="57" t="s">
        <v>5</v>
      </c>
      <c r="E58" s="18"/>
      <c r="F58" s="41"/>
      <c r="G58" s="42"/>
      <c r="H58" s="43"/>
    </row>
    <row r="59" spans="1:8" ht="14.25" x14ac:dyDescent="0.2">
      <c r="A59" s="17" t="s">
        <v>34</v>
      </c>
      <c r="B59" s="81"/>
      <c r="C59" s="74"/>
      <c r="D59" s="57" t="s">
        <v>5</v>
      </c>
      <c r="E59" s="18"/>
      <c r="F59" s="41"/>
      <c r="G59" s="42"/>
      <c r="H59" s="43"/>
    </row>
    <row r="60" spans="1:8" ht="14.25" x14ac:dyDescent="0.2">
      <c r="A60" s="17" t="s">
        <v>35</v>
      </c>
      <c r="B60" s="81"/>
      <c r="C60" s="74"/>
      <c r="D60" s="57" t="s">
        <v>5</v>
      </c>
      <c r="E60" s="18"/>
      <c r="F60" s="41"/>
      <c r="G60" s="42"/>
      <c r="H60" s="43"/>
    </row>
    <row r="61" spans="1:8" ht="14.25" x14ac:dyDescent="0.2">
      <c r="A61" s="17" t="s">
        <v>36</v>
      </c>
      <c r="B61" s="81"/>
      <c r="C61" s="74"/>
      <c r="D61" s="57" t="s">
        <v>5</v>
      </c>
      <c r="E61" s="18"/>
      <c r="F61" s="41"/>
      <c r="G61" s="42"/>
      <c r="H61" s="43"/>
    </row>
    <row r="62" spans="1:8" ht="24.75" customHeight="1" thickBot="1" x14ac:dyDescent="0.25">
      <c r="A62" s="19" t="s">
        <v>37</v>
      </c>
      <c r="B62" s="102">
        <f>B55+B56+B57+B58+B59+B60+B61</f>
        <v>0</v>
      </c>
      <c r="C62" s="75">
        <f>C55+C56+C57+C58+C59+C60+C61</f>
        <v>0</v>
      </c>
      <c r="D62" s="58" t="s">
        <v>5</v>
      </c>
      <c r="E62" s="20"/>
      <c r="F62" s="44"/>
      <c r="G62" s="45"/>
      <c r="H62" s="46"/>
    </row>
    <row r="63" spans="1:8" ht="9" customHeight="1" thickTop="1" thickBot="1" x14ac:dyDescent="0.25">
      <c r="A63" s="21"/>
      <c r="B63" s="103"/>
      <c r="C63" s="76"/>
      <c r="D63" s="63"/>
      <c r="E63" s="22"/>
      <c r="F63" s="44"/>
      <c r="G63" s="47"/>
      <c r="H63" s="48"/>
    </row>
    <row r="64" spans="1:8" ht="12" customHeight="1" x14ac:dyDescent="0.2">
      <c r="A64" s="5"/>
      <c r="B64" s="83"/>
      <c r="C64" s="77"/>
      <c r="D64" s="57"/>
      <c r="E64" s="4"/>
      <c r="F64" s="38"/>
    </row>
    <row r="65" spans="1:6" ht="14.25" x14ac:dyDescent="0.2">
      <c r="A65" s="5" t="s">
        <v>38</v>
      </c>
      <c r="B65" s="80"/>
      <c r="C65" s="66">
        <v>213000</v>
      </c>
      <c r="D65" s="57" t="s">
        <v>5</v>
      </c>
      <c r="E65" s="4"/>
      <c r="F65" s="38"/>
    </row>
    <row r="66" spans="1:6" ht="14.25" x14ac:dyDescent="0.2">
      <c r="A66" s="5" t="s">
        <v>39</v>
      </c>
      <c r="B66" s="81"/>
      <c r="C66" s="67">
        <v>20000</v>
      </c>
      <c r="D66" s="57" t="s">
        <v>5</v>
      </c>
      <c r="E66" s="4"/>
      <c r="F66" s="38"/>
    </row>
    <row r="67" spans="1:6" ht="14.25" x14ac:dyDescent="0.2">
      <c r="A67" s="5" t="s">
        <v>55</v>
      </c>
      <c r="B67" s="81">
        <f>B65-B66</f>
        <v>0</v>
      </c>
      <c r="C67" s="67">
        <f>C65-C66</f>
        <v>193000</v>
      </c>
      <c r="D67" s="57" t="s">
        <v>5</v>
      </c>
      <c r="E67" s="4"/>
      <c r="F67" s="38"/>
    </row>
    <row r="68" spans="1:6" ht="14.25" x14ac:dyDescent="0.2">
      <c r="A68" s="5" t="s">
        <v>24</v>
      </c>
      <c r="B68" s="81"/>
      <c r="C68" s="67">
        <f>C67/360</f>
        <v>536.11111111111109</v>
      </c>
      <c r="D68" s="57" t="s">
        <v>25</v>
      </c>
      <c r="E68" s="4"/>
      <c r="F68" s="38"/>
    </row>
    <row r="69" spans="1:6" ht="14.25" x14ac:dyDescent="0.2">
      <c r="A69" s="5" t="s">
        <v>40</v>
      </c>
      <c r="B69" s="81"/>
      <c r="C69" s="67">
        <v>30</v>
      </c>
      <c r="D69" s="57" t="s">
        <v>27</v>
      </c>
      <c r="E69" s="4"/>
      <c r="F69" s="38"/>
    </row>
    <row r="70" spans="1:6" ht="8.25" customHeight="1" x14ac:dyDescent="0.2">
      <c r="A70" s="5"/>
      <c r="B70" s="83"/>
      <c r="C70" s="65"/>
      <c r="D70" s="57"/>
      <c r="E70" s="4"/>
      <c r="F70" s="38"/>
    </row>
    <row r="71" spans="1:6" ht="14.25" x14ac:dyDescent="0.2">
      <c r="A71" s="8" t="s">
        <v>41</v>
      </c>
      <c r="B71" s="83">
        <f>ROUNDUP(B68*B69,-3)</f>
        <v>0</v>
      </c>
      <c r="C71" s="78">
        <f>ROUNDUP(C68*C69,-3)</f>
        <v>17000</v>
      </c>
      <c r="D71" s="57" t="s">
        <v>5</v>
      </c>
      <c r="E71" s="4"/>
      <c r="F71" s="38"/>
    </row>
    <row r="72" spans="1:6" ht="7.5" customHeight="1" thickBot="1" x14ac:dyDescent="0.25">
      <c r="A72" s="9"/>
      <c r="B72" s="97"/>
      <c r="C72" s="69"/>
      <c r="D72" s="59"/>
      <c r="E72" s="4"/>
      <c r="F72" s="38"/>
    </row>
    <row r="73" spans="1:6" ht="15" thickBot="1" x14ac:dyDescent="0.25">
      <c r="A73" s="54" t="s">
        <v>58</v>
      </c>
      <c r="B73" s="84" t="e">
        <f>B17+B26+B35+B50+B62+B71</f>
        <v>#DIV/0!</v>
      </c>
      <c r="C73" s="79">
        <f>C17+C26+C35+C50+C62+C71</f>
        <v>115000</v>
      </c>
      <c r="D73" s="55" t="s">
        <v>5</v>
      </c>
      <c r="E73" s="4"/>
      <c r="F73" s="38"/>
    </row>
    <row r="74" spans="1:6" ht="15.75" thickTop="1" thickBot="1" x14ac:dyDescent="0.25">
      <c r="A74" s="104"/>
      <c r="B74" s="106"/>
      <c r="C74" s="105"/>
      <c r="D74" s="23"/>
      <c r="E74" s="4"/>
      <c r="F74" s="38"/>
    </row>
    <row r="75" spans="1:6" ht="8.25" customHeight="1" x14ac:dyDescent="0.2">
      <c r="A75" s="24"/>
      <c r="B75" s="6"/>
      <c r="C75" s="6"/>
      <c r="D75" s="25"/>
      <c r="E75" s="4"/>
      <c r="F75" s="38"/>
    </row>
    <row r="76" spans="1:6" ht="3" customHeight="1" x14ac:dyDescent="0.2">
      <c r="A76" s="24"/>
      <c r="B76" s="6"/>
      <c r="C76" s="6"/>
      <c r="D76" s="25"/>
      <c r="E76" s="4"/>
      <c r="F76" s="38"/>
    </row>
    <row r="77" spans="1:6" ht="14.25" x14ac:dyDescent="0.2">
      <c r="A77" s="94" t="s">
        <v>42</v>
      </c>
      <c r="B77" s="95"/>
      <c r="C77" s="95"/>
      <c r="D77" s="96"/>
      <c r="E77" s="4"/>
      <c r="F77" s="38"/>
    </row>
    <row r="78" spans="1:6" ht="14.25" x14ac:dyDescent="0.2">
      <c r="A78" s="49"/>
      <c r="B78" s="50"/>
      <c r="C78" s="50"/>
      <c r="D78" s="51"/>
      <c r="E78" s="4"/>
      <c r="F78" s="38"/>
    </row>
    <row r="79" spans="1:6" ht="15" thickBot="1" x14ac:dyDescent="0.25">
      <c r="A79" s="26" t="s">
        <v>43</v>
      </c>
      <c r="B79" s="27"/>
      <c r="C79" s="27"/>
      <c r="D79" s="28"/>
      <c r="E79" s="29"/>
      <c r="F79" s="38"/>
    </row>
    <row r="80" spans="1:6" ht="14.25" x14ac:dyDescent="0.2">
      <c r="A80" s="30" t="s">
        <v>44</v>
      </c>
      <c r="B80" s="110"/>
      <c r="C80" s="14"/>
      <c r="D80" s="31"/>
    </row>
    <row r="81" spans="1:4" ht="14.25" x14ac:dyDescent="0.2">
      <c r="A81" s="30" t="s">
        <v>45</v>
      </c>
      <c r="B81" s="111"/>
      <c r="C81" s="14"/>
      <c r="D81" s="31"/>
    </row>
    <row r="82" spans="1:4" ht="14.25" x14ac:dyDescent="0.2">
      <c r="A82" s="30" t="s">
        <v>46</v>
      </c>
      <c r="B82" s="111"/>
      <c r="C82" s="14"/>
      <c r="D82" s="31"/>
    </row>
    <row r="83" spans="1:4" ht="14.25" x14ac:dyDescent="0.2">
      <c r="A83" s="30" t="s">
        <v>47</v>
      </c>
      <c r="B83" s="111"/>
      <c r="C83" s="14"/>
      <c r="D83" s="31"/>
    </row>
    <row r="84" spans="1:4" ht="14.25" x14ac:dyDescent="0.2">
      <c r="A84" s="30" t="s">
        <v>48</v>
      </c>
      <c r="B84" s="111"/>
      <c r="C84" s="14"/>
      <c r="D84" s="31"/>
    </row>
    <row r="85" spans="1:4" ht="14.25" x14ac:dyDescent="0.2">
      <c r="A85" s="30" t="s">
        <v>49</v>
      </c>
      <c r="B85" s="111"/>
      <c r="C85" s="14"/>
      <c r="D85" s="31"/>
    </row>
    <row r="86" spans="1:4" ht="23.25" customHeight="1" x14ac:dyDescent="0.2">
      <c r="A86" s="30"/>
      <c r="B86" s="14"/>
      <c r="C86" s="14"/>
      <c r="D86" s="31"/>
    </row>
    <row r="87" spans="1:4" ht="15" x14ac:dyDescent="0.25">
      <c r="A87" s="32" t="s">
        <v>50</v>
      </c>
      <c r="B87" s="14"/>
      <c r="C87" s="14"/>
      <c r="D87" s="31"/>
    </row>
    <row r="88" spans="1:4" ht="19.5" customHeight="1" x14ac:dyDescent="0.2">
      <c r="A88" s="109" t="s">
        <v>59</v>
      </c>
      <c r="B88" s="107"/>
      <c r="C88" s="107"/>
      <c r="D88" s="108"/>
    </row>
    <row r="89" spans="1:4" ht="19.5" customHeight="1" x14ac:dyDescent="0.2">
      <c r="A89" s="109" t="s">
        <v>60</v>
      </c>
      <c r="B89" s="107"/>
      <c r="C89" s="107"/>
      <c r="D89" s="108"/>
    </row>
    <row r="90" spans="1:4" ht="24" customHeight="1" x14ac:dyDescent="0.2">
      <c r="A90" s="30"/>
      <c r="B90" s="14"/>
      <c r="C90" s="14"/>
      <c r="D90" s="31"/>
    </row>
    <row r="91" spans="1:4" ht="15" x14ac:dyDescent="0.25">
      <c r="A91" s="32" t="s">
        <v>51</v>
      </c>
      <c r="B91" s="14"/>
      <c r="C91" s="14"/>
      <c r="D91" s="31"/>
    </row>
    <row r="92" spans="1:4" ht="19.5" customHeight="1" x14ac:dyDescent="0.2">
      <c r="A92" s="30" t="s">
        <v>52</v>
      </c>
      <c r="B92" s="14"/>
      <c r="C92" s="14"/>
      <c r="D92" s="31"/>
    </row>
    <row r="93" spans="1:4" ht="15" thickBot="1" x14ac:dyDescent="0.25">
      <c r="A93" s="33"/>
      <c r="B93" s="34"/>
      <c r="C93" s="34"/>
      <c r="D93" s="35"/>
    </row>
  </sheetData>
  <mergeCells count="6">
    <mergeCell ref="A88:D88"/>
    <mergeCell ref="A89:D89"/>
    <mergeCell ref="A78:D78"/>
    <mergeCell ref="A1:E1"/>
    <mergeCell ref="C5:D5"/>
    <mergeCell ref="A3:D3"/>
  </mergeCells>
  <phoneticPr fontId="0" type="noConversion"/>
  <pageMargins left="0.7" right="0.7" top="0.75" bottom="0.75" header="0.3" footer="0.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Invest-Plan</vt:lpstr>
      <vt:lpstr>'Invest-Plan'!Druckbereich</vt:lpstr>
    </vt:vector>
  </TitlesOfParts>
  <Company>FinanzIT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</dc:creator>
  <cp:lastModifiedBy>Milz Matthias</cp:lastModifiedBy>
  <cp:lastPrinted>2017-10-13T13:13:04Z</cp:lastPrinted>
  <dcterms:created xsi:type="dcterms:W3CDTF">2005-06-27T11:44:31Z</dcterms:created>
  <dcterms:modified xsi:type="dcterms:W3CDTF">2017-10-13T13:17:04Z</dcterms:modified>
</cp:coreProperties>
</file>